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480" windowHeight="8505"/>
  </bookViews>
  <sheets>
    <sheet name="Andmed" sheetId="4" r:id="rId1"/>
    <sheet name="Graafik" sheetId="6" r:id="rId2"/>
  </sheets>
  <calcPr calcId="125725"/>
</workbook>
</file>

<file path=xl/calcChain.xml><?xml version="1.0" encoding="utf-8"?>
<calcChain xmlns="http://schemas.openxmlformats.org/spreadsheetml/2006/main">
  <c r="B19" i="4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4"/>
  <c r="K4" s="1"/>
  <c r="H4"/>
  <c r="H5"/>
  <c r="H6"/>
  <c r="H7"/>
  <c r="H8"/>
  <c r="H9"/>
  <c r="H10"/>
  <c r="H11"/>
  <c r="H12"/>
  <c r="H13"/>
  <c r="G5"/>
  <c r="G6"/>
  <c r="G7"/>
  <c r="G8"/>
  <c r="G9"/>
  <c r="G10"/>
  <c r="G11"/>
  <c r="G12"/>
  <c r="G13"/>
  <c r="G4"/>
  <c r="B17" l="1"/>
  <c r="B18"/>
  <c r="A20" s="1"/>
</calcChain>
</file>

<file path=xl/sharedStrings.xml><?xml version="1.0" encoding="utf-8"?>
<sst xmlns="http://schemas.openxmlformats.org/spreadsheetml/2006/main" count="21" uniqueCount="21">
  <si>
    <t>Keskmine</t>
  </si>
  <si>
    <t>Mõõdetav suurus</t>
  </si>
  <si>
    <t>Muudetav suurus</t>
  </si>
  <si>
    <t>Katse 1</t>
  </si>
  <si>
    <t>Katse 2</t>
  </si>
  <si>
    <t>Katse 3</t>
  </si>
  <si>
    <t>Katse 4</t>
  </si>
  <si>
    <t>Katse 5</t>
  </si>
  <si>
    <t>Komakohtade arv</t>
  </si>
  <si>
    <t>ST hälve</t>
  </si>
  <si>
    <t>Vea täpsus</t>
  </si>
  <si>
    <t>Sõltuvuse võrrand</t>
  </si>
  <si>
    <t>a</t>
  </si>
  <si>
    <t>b</t>
  </si>
  <si>
    <t>Komakohad</t>
  </si>
  <si>
    <r>
      <t>R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 xml:space="preserve"> value</t>
    </r>
  </si>
  <si>
    <t>komakohad</t>
  </si>
  <si>
    <t>A määramatus</t>
  </si>
  <si>
    <t>B määramatus</t>
  </si>
  <si>
    <t>Kogu määramatus</t>
  </si>
  <si>
    <t>1 - 68%                     2 - 95%                     3 - 99%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</si>
</sst>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4" borderId="0" xfId="0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0" fillId="4" borderId="10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4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4" borderId="7" xfId="0" applyFont="1" applyFill="1" applyBorder="1"/>
    <xf numFmtId="0" fontId="0" fillId="5" borderId="0" xfId="0" applyFill="1"/>
    <xf numFmtId="0" fontId="1" fillId="5" borderId="10" xfId="0" applyFont="1" applyFill="1" applyBorder="1" applyAlignment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t-EE"/>
  <c:style val="3"/>
  <c:chart>
    <c:title>
      <c:tx>
        <c:rich>
          <a:bodyPr/>
          <a:lstStyle/>
          <a:p>
            <a:pPr>
              <a:defRPr/>
            </a:pPr>
            <a:r>
              <a:rPr lang="et-EE"/>
              <a:t>Palli põrkamine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Andmed!$A$1</c:f>
              <c:strCache>
                <c:ptCount val="1"/>
              </c:strCache>
            </c:strRef>
          </c:tx>
          <c:spPr>
            <a:ln w="28575">
              <a:noFill/>
            </a:ln>
          </c:spPr>
          <c:trendline>
            <c:trendlineType val="linear"/>
            <c:forward val="2"/>
            <c:dispRSqr val="1"/>
            <c:dispEq val="1"/>
            <c:trendlineLbl>
              <c:layout>
                <c:manualLayout>
                  <c:x val="0.15407377258757171"/>
                  <c:y val="-0.24716326103408853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Andmed!$K$4:$K$13</c:f>
                <c:numCache>
                  <c:formatCode>General</c:formatCode>
                  <c:ptCount val="10"/>
                  <c:pt idx="0">
                    <c:v>2</c:v>
                  </c:pt>
                  <c:pt idx="1">
                    <c:v>2</c:v>
                  </c:pt>
                  <c:pt idx="2">
                    <c:v>4</c:v>
                  </c:pt>
                  <c:pt idx="3">
                    <c:v>4</c:v>
                  </c:pt>
                  <c:pt idx="4">
                    <c:v>6</c:v>
                  </c:pt>
                  <c:pt idx="5">
                    <c:v>5</c:v>
                  </c:pt>
                  <c:pt idx="6">
                    <c:v>8</c:v>
                  </c:pt>
                  <c:pt idx="7">
                    <c:v>15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Andmed!$K$4:$K$13</c:f>
                <c:numCache>
                  <c:formatCode>General</c:formatCode>
                  <c:ptCount val="10"/>
                  <c:pt idx="0">
                    <c:v>2</c:v>
                  </c:pt>
                  <c:pt idx="1">
                    <c:v>2</c:v>
                  </c:pt>
                  <c:pt idx="2">
                    <c:v>4</c:v>
                  </c:pt>
                  <c:pt idx="3">
                    <c:v>4</c:v>
                  </c:pt>
                  <c:pt idx="4">
                    <c:v>6</c:v>
                  </c:pt>
                  <c:pt idx="5">
                    <c:v>5</c:v>
                  </c:pt>
                  <c:pt idx="6">
                    <c:v>8</c:v>
                  </c:pt>
                  <c:pt idx="7">
                    <c:v>15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Andmed!$A$4:$A$13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</c:numCache>
            </c:numRef>
          </c:xVal>
          <c:yVal>
            <c:numRef>
              <c:f>Andmed!$G$4:$G$13</c:f>
              <c:numCache>
                <c:formatCode>General</c:formatCode>
                <c:ptCount val="10"/>
                <c:pt idx="0">
                  <c:v>12.4</c:v>
                </c:pt>
                <c:pt idx="1">
                  <c:v>25</c:v>
                </c:pt>
                <c:pt idx="2">
                  <c:v>33.6</c:v>
                </c:pt>
                <c:pt idx="3">
                  <c:v>43.6</c:v>
                </c:pt>
                <c:pt idx="4">
                  <c:v>50</c:v>
                </c:pt>
                <c:pt idx="5">
                  <c:v>54.2</c:v>
                </c:pt>
                <c:pt idx="6">
                  <c:v>64.2</c:v>
                </c:pt>
                <c:pt idx="7">
                  <c:v>70.8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</c:ser>
        <c:axId val="70521984"/>
        <c:axId val="70523904"/>
      </c:scatterChart>
      <c:valAx>
        <c:axId val="70521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Palli</a:t>
                </a:r>
                <a:r>
                  <a:rPr lang="et-EE" baseline="0"/>
                  <a:t> algkõrgus (cm)</a:t>
                </a:r>
                <a:endParaRPr lang="et-EE"/>
              </a:p>
            </c:rich>
          </c:tx>
          <c:layout/>
        </c:title>
        <c:numFmt formatCode="General" sourceLinked="1"/>
        <c:majorTickMark val="none"/>
        <c:tickLblPos val="nextTo"/>
        <c:crossAx val="70523904"/>
        <c:crosses val="autoZero"/>
        <c:crossBetween val="midCat"/>
      </c:valAx>
      <c:valAx>
        <c:axId val="705239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Põrkas</a:t>
                </a:r>
                <a:r>
                  <a:rPr lang="et-EE" baseline="0"/>
                  <a:t> tagasi kõrgusele (cm)</a:t>
                </a:r>
                <a:endParaRPr lang="et-EE"/>
              </a:p>
            </c:rich>
          </c:tx>
          <c:layout/>
        </c:title>
        <c:numFmt formatCode="General" sourceLinked="1"/>
        <c:majorTickMark val="none"/>
        <c:tickLblPos val="nextTo"/>
        <c:crossAx val="7052198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t-EE"/>
  <c:style val="3"/>
  <c:chart>
    <c:title>
      <c:tx>
        <c:rich>
          <a:bodyPr/>
          <a:lstStyle/>
          <a:p>
            <a:pPr>
              <a:defRPr/>
            </a:pPr>
            <a:r>
              <a:rPr lang="et-EE"/>
              <a:t>Palli põrkamine</a:t>
            </a:r>
            <a:endParaRPr lang="en-US"/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Andmed!$A$1</c:f>
              <c:strCache>
                <c:ptCount val="1"/>
              </c:strCache>
            </c:strRef>
          </c:tx>
          <c:spPr>
            <a:ln w="28575">
              <a:noFill/>
            </a:ln>
          </c:spPr>
          <c:trendline>
            <c:trendlineType val="linear"/>
            <c:forward val="2"/>
            <c:dispRSqr val="1"/>
            <c:dispEq val="1"/>
            <c:trendlineLbl>
              <c:layout>
                <c:manualLayout>
                  <c:x val="-3.0250296958728738E-2"/>
                  <c:y val="-0.25793636347992088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plus>
              <c:numRef>
                <c:f>Andmed!$I$4:$I$13</c:f>
                <c:numCache>
                  <c:formatCode>General</c:formatCode>
                  <c:ptCount val="10"/>
                  <c:pt idx="0">
                    <c:v>2</c:v>
                  </c:pt>
                  <c:pt idx="1">
                    <c:v>2</c:v>
                  </c:pt>
                  <c:pt idx="2">
                    <c:v>4</c:v>
                  </c:pt>
                  <c:pt idx="3">
                    <c:v>4</c:v>
                  </c:pt>
                  <c:pt idx="4">
                    <c:v>6</c:v>
                  </c:pt>
                  <c:pt idx="5">
                    <c:v>5</c:v>
                  </c:pt>
                  <c:pt idx="6">
                    <c:v>8</c:v>
                  </c:pt>
                  <c:pt idx="7">
                    <c:v>15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Andmed!$I$4:$I$13</c:f>
                <c:numCache>
                  <c:formatCode>General</c:formatCode>
                  <c:ptCount val="10"/>
                  <c:pt idx="0">
                    <c:v>2</c:v>
                  </c:pt>
                  <c:pt idx="1">
                    <c:v>2</c:v>
                  </c:pt>
                  <c:pt idx="2">
                    <c:v>4</c:v>
                  </c:pt>
                  <c:pt idx="3">
                    <c:v>4</c:v>
                  </c:pt>
                  <c:pt idx="4">
                    <c:v>6</c:v>
                  </c:pt>
                  <c:pt idx="5">
                    <c:v>5</c:v>
                  </c:pt>
                  <c:pt idx="6">
                    <c:v>8</c:v>
                  </c:pt>
                  <c:pt idx="7">
                    <c:v>15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</c:errBars>
          <c:xVal>
            <c:numRef>
              <c:f>Andmed!$A$4:$A$13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</c:numCache>
            </c:numRef>
          </c:xVal>
          <c:yVal>
            <c:numRef>
              <c:f>Andmed!$G$4:$G$13</c:f>
              <c:numCache>
                <c:formatCode>General</c:formatCode>
                <c:ptCount val="10"/>
                <c:pt idx="0">
                  <c:v>12.4</c:v>
                </c:pt>
                <c:pt idx="1">
                  <c:v>25</c:v>
                </c:pt>
                <c:pt idx="2">
                  <c:v>33.6</c:v>
                </c:pt>
                <c:pt idx="3">
                  <c:v>43.6</c:v>
                </c:pt>
                <c:pt idx="4">
                  <c:v>50</c:v>
                </c:pt>
                <c:pt idx="5">
                  <c:v>54.2</c:v>
                </c:pt>
                <c:pt idx="6">
                  <c:v>64.2</c:v>
                </c:pt>
                <c:pt idx="7">
                  <c:v>70.8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</c:ser>
        <c:axId val="70566272"/>
        <c:axId val="70568192"/>
      </c:scatterChart>
      <c:valAx>
        <c:axId val="705662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Palli</a:t>
                </a:r>
                <a:r>
                  <a:rPr lang="et-EE" baseline="0"/>
                  <a:t> algkõrgus (cm)</a:t>
                </a:r>
                <a:endParaRPr lang="et-EE"/>
              </a:p>
            </c:rich>
          </c:tx>
        </c:title>
        <c:numFmt formatCode="General" sourceLinked="1"/>
        <c:majorTickMark val="none"/>
        <c:tickLblPos val="nextTo"/>
        <c:crossAx val="70568192"/>
        <c:crosses val="autoZero"/>
        <c:crossBetween val="midCat"/>
      </c:valAx>
      <c:valAx>
        <c:axId val="705681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Põrkas</a:t>
                </a:r>
                <a:r>
                  <a:rPr lang="et-EE" baseline="0"/>
                  <a:t> tagasi kõrgusele (cm)</a:t>
                </a:r>
                <a:endParaRPr lang="et-EE"/>
              </a:p>
            </c:rich>
          </c:tx>
        </c:title>
        <c:numFmt formatCode="General" sourceLinked="1"/>
        <c:majorTickMark val="none"/>
        <c:tickLblPos val="nextTo"/>
        <c:crossAx val="70566272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</xdr:row>
      <xdr:rowOff>38100</xdr:rowOff>
    </xdr:from>
    <xdr:to>
      <xdr:col>10</xdr:col>
      <xdr:colOff>9525</xdr:colOff>
      <xdr:row>24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29397" cy="60434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L19" sqref="L19"/>
    </sheetView>
  </sheetViews>
  <sheetFormatPr defaultRowHeight="15"/>
  <cols>
    <col min="1" max="1" width="11.42578125" customWidth="1"/>
    <col min="7" max="7" width="10.28515625" customWidth="1"/>
    <col min="9" max="9" width="10.5703125" bestFit="1" customWidth="1"/>
    <col min="10" max="10" width="11.140625" customWidth="1"/>
    <col min="11" max="11" width="12.42578125" customWidth="1"/>
  </cols>
  <sheetData>
    <row r="1" spans="1:11" ht="20.25" customHeight="1">
      <c r="A1" s="26"/>
      <c r="B1" s="26"/>
      <c r="C1" s="26"/>
      <c r="D1" s="25"/>
      <c r="E1" s="1"/>
      <c r="F1" s="1"/>
      <c r="G1" s="33" t="s">
        <v>8</v>
      </c>
      <c r="H1" s="34"/>
      <c r="I1" s="21" t="s">
        <v>10</v>
      </c>
      <c r="J1" s="30" t="s">
        <v>20</v>
      </c>
      <c r="K1" s="29" t="s">
        <v>16</v>
      </c>
    </row>
    <row r="2" spans="1:11" ht="15.75" customHeight="1">
      <c r="A2" s="37" t="s">
        <v>2</v>
      </c>
      <c r="B2" s="35" t="s">
        <v>1</v>
      </c>
      <c r="C2" s="36"/>
      <c r="D2" s="36"/>
      <c r="E2" s="36"/>
      <c r="F2" s="36"/>
      <c r="G2" s="7">
        <v>1</v>
      </c>
      <c r="H2" s="9">
        <v>1</v>
      </c>
      <c r="I2" s="7">
        <v>2</v>
      </c>
      <c r="J2" s="30"/>
      <c r="K2" s="5">
        <v>0</v>
      </c>
    </row>
    <row r="3" spans="1:11" ht="26.25" customHeight="1">
      <c r="A3" s="38"/>
      <c r="B3" s="18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2" t="s">
        <v>0</v>
      </c>
      <c r="H3" s="23" t="s">
        <v>9</v>
      </c>
      <c r="I3" s="39" t="s">
        <v>17</v>
      </c>
      <c r="J3" s="41" t="s">
        <v>18</v>
      </c>
      <c r="K3" s="40" t="s">
        <v>19</v>
      </c>
    </row>
    <row r="4" spans="1:11">
      <c r="A4" s="2">
        <v>20</v>
      </c>
      <c r="B4" s="4">
        <v>11</v>
      </c>
      <c r="C4" s="5">
        <v>13</v>
      </c>
      <c r="D4" s="5">
        <v>12</v>
      </c>
      <c r="E4" s="5">
        <v>13</v>
      </c>
      <c r="F4" s="6">
        <v>13</v>
      </c>
      <c r="G4" s="10">
        <f>IFERROR(ROUND(AVERAGE(B4:F4),G$2),"")</f>
        <v>12.4</v>
      </c>
      <c r="H4" s="12">
        <f>IFERROR(ROUND(STDEV(B4:F4),H$2),"")</f>
        <v>0.9</v>
      </c>
      <c r="I4" s="13">
        <f>IFERROR(ROUNDUP(I$2*STDEV(B4:F4),0),"")</f>
        <v>2</v>
      </c>
      <c r="J4" s="28"/>
      <c r="K4" s="27">
        <f>IFERROR(ROUND(SQRT(POWER(I4,2)+POWER(J4,2)),K$2),"")</f>
        <v>2</v>
      </c>
    </row>
    <row r="5" spans="1:11">
      <c r="A5" s="2">
        <v>40</v>
      </c>
      <c r="B5" s="4">
        <v>25</v>
      </c>
      <c r="C5" s="5">
        <v>25</v>
      </c>
      <c r="D5" s="5">
        <v>24</v>
      </c>
      <c r="E5" s="5">
        <v>26</v>
      </c>
      <c r="F5" s="6">
        <v>25</v>
      </c>
      <c r="G5" s="10">
        <f>IFERROR(ROUND(AVERAGE(B5:F5),G$2),"")</f>
        <v>25</v>
      </c>
      <c r="H5" s="12">
        <f t="shared" ref="H5:H13" si="0">IFERROR(ROUND(STDEV(B5:F5),H$2),"")</f>
        <v>0.7</v>
      </c>
      <c r="I5" s="13">
        <f t="shared" ref="I5:I13" si="1">IFERROR(ROUNDUP(I$2*STDEV(B5:F5),0),"")</f>
        <v>2</v>
      </c>
      <c r="J5" s="28"/>
      <c r="K5" s="27">
        <f t="shared" ref="K5:K13" si="2">IFERROR(ROUND(SQRT(POWER(I5,2)+POWER(J5,2)),K$2),"")</f>
        <v>2</v>
      </c>
    </row>
    <row r="6" spans="1:11">
      <c r="A6" s="2">
        <v>60</v>
      </c>
      <c r="B6" s="4">
        <v>31</v>
      </c>
      <c r="C6" s="5">
        <v>33</v>
      </c>
      <c r="D6" s="5">
        <v>35</v>
      </c>
      <c r="E6" s="5">
        <v>34</v>
      </c>
      <c r="F6" s="6">
        <v>35</v>
      </c>
      <c r="G6" s="10">
        <f t="shared" ref="G6:G13" si="3">IFERROR(ROUND(AVERAGE(B6:F6),G$2),"")</f>
        <v>33.6</v>
      </c>
      <c r="H6" s="12">
        <f t="shared" si="0"/>
        <v>1.7</v>
      </c>
      <c r="I6" s="13">
        <f t="shared" si="1"/>
        <v>4</v>
      </c>
      <c r="J6" s="28"/>
      <c r="K6" s="27">
        <f t="shared" si="2"/>
        <v>4</v>
      </c>
    </row>
    <row r="7" spans="1:11">
      <c r="A7" s="2">
        <v>80</v>
      </c>
      <c r="B7" s="4">
        <v>42</v>
      </c>
      <c r="C7" s="5">
        <v>43</v>
      </c>
      <c r="D7" s="5">
        <v>42</v>
      </c>
      <c r="E7" s="5">
        <v>46</v>
      </c>
      <c r="F7" s="6">
        <v>45</v>
      </c>
      <c r="G7" s="10">
        <f t="shared" si="3"/>
        <v>43.6</v>
      </c>
      <c r="H7" s="12">
        <f t="shared" si="0"/>
        <v>1.8</v>
      </c>
      <c r="I7" s="13">
        <f t="shared" si="1"/>
        <v>4</v>
      </c>
      <c r="J7" s="28"/>
      <c r="K7" s="27">
        <f t="shared" si="2"/>
        <v>4</v>
      </c>
    </row>
    <row r="8" spans="1:11">
      <c r="A8" s="2">
        <v>100</v>
      </c>
      <c r="B8" s="4">
        <v>48</v>
      </c>
      <c r="C8" s="5">
        <v>50</v>
      </c>
      <c r="D8" s="5">
        <v>51</v>
      </c>
      <c r="E8" s="5">
        <v>54</v>
      </c>
      <c r="F8" s="6">
        <v>47</v>
      </c>
      <c r="G8" s="10">
        <f t="shared" si="3"/>
        <v>50</v>
      </c>
      <c r="H8" s="12">
        <f t="shared" si="0"/>
        <v>2.7</v>
      </c>
      <c r="I8" s="13">
        <f t="shared" si="1"/>
        <v>6</v>
      </c>
      <c r="J8" s="28"/>
      <c r="K8" s="27">
        <f t="shared" si="2"/>
        <v>6</v>
      </c>
    </row>
    <row r="9" spans="1:11">
      <c r="A9" s="2">
        <v>120</v>
      </c>
      <c r="B9" s="4">
        <v>56</v>
      </c>
      <c r="C9" s="5">
        <v>56</v>
      </c>
      <c r="D9" s="5">
        <v>52</v>
      </c>
      <c r="E9" s="5">
        <v>51</v>
      </c>
      <c r="F9" s="6">
        <v>56</v>
      </c>
      <c r="G9" s="10">
        <f t="shared" si="3"/>
        <v>54.2</v>
      </c>
      <c r="H9" s="12">
        <f t="shared" si="0"/>
        <v>2.5</v>
      </c>
      <c r="I9" s="13">
        <f t="shared" si="1"/>
        <v>5</v>
      </c>
      <c r="J9" s="28"/>
      <c r="K9" s="27">
        <f t="shared" si="2"/>
        <v>5</v>
      </c>
    </row>
    <row r="10" spans="1:11">
      <c r="A10" s="2">
        <v>140</v>
      </c>
      <c r="B10" s="4">
        <v>64</v>
      </c>
      <c r="C10" s="5">
        <v>64</v>
      </c>
      <c r="D10" s="5">
        <v>59</v>
      </c>
      <c r="E10" s="5">
        <v>70</v>
      </c>
      <c r="F10" s="6">
        <v>64</v>
      </c>
      <c r="G10" s="10">
        <f t="shared" si="3"/>
        <v>64.2</v>
      </c>
      <c r="H10" s="12">
        <f t="shared" si="0"/>
        <v>3.9</v>
      </c>
      <c r="I10" s="13">
        <f t="shared" si="1"/>
        <v>8</v>
      </c>
      <c r="J10" s="28"/>
      <c r="K10" s="27">
        <f t="shared" si="2"/>
        <v>8</v>
      </c>
    </row>
    <row r="11" spans="1:11">
      <c r="A11" s="2">
        <v>160</v>
      </c>
      <c r="B11" s="4">
        <v>70</v>
      </c>
      <c r="C11" s="5">
        <v>70</v>
      </c>
      <c r="D11" s="5">
        <v>62</v>
      </c>
      <c r="E11" s="5">
        <v>82</v>
      </c>
      <c r="F11" s="6">
        <v>70</v>
      </c>
      <c r="G11" s="10">
        <f t="shared" si="3"/>
        <v>70.8</v>
      </c>
      <c r="H11" s="12">
        <f t="shared" si="0"/>
        <v>7.2</v>
      </c>
      <c r="I11" s="13">
        <f t="shared" si="1"/>
        <v>15</v>
      </c>
      <c r="J11" s="28"/>
      <c r="K11" s="27">
        <f t="shared" si="2"/>
        <v>15</v>
      </c>
    </row>
    <row r="12" spans="1:11">
      <c r="A12" s="2"/>
      <c r="B12" s="4"/>
      <c r="C12" s="5"/>
      <c r="D12" s="5"/>
      <c r="E12" s="5"/>
      <c r="F12" s="6"/>
      <c r="G12" s="10" t="str">
        <f t="shared" si="3"/>
        <v/>
      </c>
      <c r="H12" s="12" t="str">
        <f t="shared" si="0"/>
        <v/>
      </c>
      <c r="I12" s="13" t="str">
        <f t="shared" si="1"/>
        <v/>
      </c>
      <c r="J12" s="28"/>
      <c r="K12" s="27" t="str">
        <f t="shared" si="2"/>
        <v/>
      </c>
    </row>
    <row r="13" spans="1:11">
      <c r="A13" s="3"/>
      <c r="B13" s="7"/>
      <c r="C13" s="8"/>
      <c r="D13" s="8"/>
      <c r="E13" s="8"/>
      <c r="F13" s="9"/>
      <c r="G13" s="11" t="str">
        <f t="shared" si="3"/>
        <v/>
      </c>
      <c r="H13" s="14" t="str">
        <f t="shared" si="0"/>
        <v/>
      </c>
      <c r="I13" s="13" t="str">
        <f t="shared" si="1"/>
        <v/>
      </c>
      <c r="J13" s="28"/>
      <c r="K13" s="27" t="str">
        <f t="shared" si="2"/>
        <v/>
      </c>
    </row>
    <row r="15" spans="1:11">
      <c r="A15" s="33" t="s">
        <v>11</v>
      </c>
      <c r="B15" s="34"/>
    </row>
    <row r="16" spans="1:11">
      <c r="A16" s="24" t="s">
        <v>14</v>
      </c>
      <c r="B16" s="6">
        <v>3</v>
      </c>
    </row>
    <row r="17" spans="1:2">
      <c r="A17" s="16" t="s">
        <v>12</v>
      </c>
      <c r="B17" s="17">
        <f>ROUND(SLOPE(G4:G13,A4:A13),B16)</f>
        <v>0.40100000000000002</v>
      </c>
    </row>
    <row r="18" spans="1:2">
      <c r="A18" s="16" t="s">
        <v>13</v>
      </c>
      <c r="B18" s="17">
        <f>ROUND(INTERCEPT(G4:G13,A4:A13),B16)</f>
        <v>8.1709999999999994</v>
      </c>
    </row>
    <row r="19" spans="1:2" ht="17.25">
      <c r="A19" s="15" t="s">
        <v>15</v>
      </c>
      <c r="B19" s="15">
        <f>ROUND(RSQ(G4:G13,A4:A13),B16)</f>
        <v>0.98599999999999999</v>
      </c>
    </row>
    <row r="20" spans="1:2">
      <c r="A20" s="31" t="str">
        <f>IF(B18&lt;0,CONCATENATE("y = ",B17,"x - ",B18*-1),CONCATENATE("y = ",B17,"x + ",B18))</f>
        <v>y = 0,401x + 8,171</v>
      </c>
      <c r="B20" s="32"/>
    </row>
  </sheetData>
  <dataConsolidate function="stdDev">
    <dataRefs count="1">
      <dataRef ref="A4:A8" sheet="Andmed"/>
    </dataRefs>
  </dataConsolidate>
  <mergeCells count="6">
    <mergeCell ref="J1:J2"/>
    <mergeCell ref="A20:B20"/>
    <mergeCell ref="A15:B15"/>
    <mergeCell ref="B2:F2"/>
    <mergeCell ref="A2:A3"/>
    <mergeCell ref="G1:H1"/>
  </mergeCells>
  <pageMargins left="0.7" right="0.7" top="0.75" bottom="0.75" header="0.3" footer="0.3"/>
  <ignoredErrors>
    <ignoredError sqref="G5:G11 G4 H5:H11 H4:I4 I5:I1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Andmed</vt:lpstr>
      <vt:lpstr>Graafik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Erkki</dc:creator>
  <cp:lastModifiedBy>tempel</cp:lastModifiedBy>
  <dcterms:created xsi:type="dcterms:W3CDTF">2012-09-08T12:56:13Z</dcterms:created>
  <dcterms:modified xsi:type="dcterms:W3CDTF">2012-09-17T05:49:03Z</dcterms:modified>
</cp:coreProperties>
</file>